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edeop-my.sharepoint.com/personal/kirk_siegwarth_ed_gov/Documents/Migrated/Work/2025_10_22--Parent PLUS Data Request for RegNeg/"/>
    </mc:Choice>
  </mc:AlternateContent>
  <xr:revisionPtr revIDLastSave="240" documentId="8_{A6896178-CC43-438A-AF59-22E6E6A55248}" xr6:coauthVersionLast="47" xr6:coauthVersionMax="47" xr10:uidLastSave="{BA52638A-3743-4DB5-B626-A4094ED283C7}"/>
  <bookViews>
    <workbookView xWindow="-120" yWindow="-120" windowWidth="38640" windowHeight="21120" xr2:uid="{153B0521-E41C-4FD1-911D-58394DA35D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57" i="1"/>
  <c r="C5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C49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1" i="1"/>
  <c r="C11" i="1"/>
  <c r="B11" i="1"/>
</calcChain>
</file>

<file path=xl/sharedStrings.xml><?xml version="1.0" encoding="utf-8"?>
<sst xmlns="http://schemas.openxmlformats.org/spreadsheetml/2006/main" count="121" uniqueCount="93">
  <si>
    <t>Parent PLUS for Neg Reg</t>
  </si>
  <si>
    <t>DL Consolidations Outstanding</t>
  </si>
  <si>
    <t>DL Consolidations Outstanding with Underlying Parent PLUS</t>
  </si>
  <si>
    <t xml:space="preserve">    Percent of Total Outstanding</t>
  </si>
  <si>
    <t>Loan Count</t>
  </si>
  <si>
    <t>Borrower Count</t>
  </si>
  <si>
    <t>Outstanding Balance</t>
  </si>
  <si>
    <t xml:space="preserve">    -- source: EDWA sp_loan_summary</t>
  </si>
  <si>
    <t xml:space="preserve">    -- as of Dec 31st, 2024</t>
  </si>
  <si>
    <t>count</t>
  </si>
  <si>
    <t>C1</t>
  </si>
  <si>
    <t>C3</t>
  </si>
  <si>
    <t>CG</t>
  </si>
  <si>
    <t>CS</t>
  </si>
  <si>
    <t>EF</t>
  </si>
  <si>
    <t>EG</t>
  </si>
  <si>
    <t>FE</t>
  </si>
  <si>
    <t>FF</t>
  </si>
  <si>
    <t>GR</t>
  </si>
  <si>
    <t>I3</t>
  </si>
  <si>
    <t>I4</t>
  </si>
  <si>
    <t>I5</t>
  </si>
  <si>
    <t>IB</t>
  </si>
  <si>
    <t>IC</t>
  </si>
  <si>
    <t>IL</t>
  </si>
  <si>
    <t>J1</t>
  </si>
  <si>
    <t>J2</t>
  </si>
  <si>
    <t>J3</t>
  </si>
  <si>
    <t>J4</t>
  </si>
  <si>
    <t>J5</t>
  </si>
  <si>
    <t>P1</t>
  </si>
  <si>
    <t>PA</t>
  </si>
  <si>
    <t>SF</t>
  </si>
  <si>
    <t>SG</t>
  </si>
  <si>
    <t>SP</t>
  </si>
  <si>
    <t>Total borrowers in repayment</t>
  </si>
  <si>
    <t>Parent PLUS Borrowers by Repayment Plan</t>
  </si>
  <si>
    <t xml:space="preserve">   -- Does not include Parent PLUS borrowers in an in-school deferment</t>
  </si>
  <si>
    <t xml:space="preserve">   -- Since borrowers can be in more than one repayment plan, percentages add up to more than 100%</t>
  </si>
  <si>
    <t>percent of total borrowers in repayment</t>
  </si>
  <si>
    <t>Percentage of Parent PLUS ICR borrowers who have a $0 scheduled payment</t>
  </si>
  <si>
    <t>Borrowers with $0</t>
  </si>
  <si>
    <t>Total Borrowers</t>
  </si>
  <si>
    <t>Missing</t>
  </si>
  <si>
    <t>Income-Contingent Repayment Plan - Formula Amount (Pre-HERA/CCRAA)</t>
  </si>
  <si>
    <t>C2</t>
  </si>
  <si>
    <t>Income-Contingent Repayment Plan - Capped Amount (Pre-HERA/CCRAA)</t>
  </si>
  <si>
    <t>Income-Contingent Repayment Plan (Post-HERA/CCRAA)</t>
  </si>
  <si>
    <t>Consolidation Graduated Repayment</t>
  </si>
  <si>
    <t>Consolidation Standard Repayment</t>
  </si>
  <si>
    <t>Extended Fixed Repayment</t>
  </si>
  <si>
    <t>Extended Graduated Repayment</t>
  </si>
  <si>
    <t>Fixed Payment, Extended Term</t>
  </si>
  <si>
    <t>Fixed Payment, Fixed Term</t>
  </si>
  <si>
    <t>Graduated Repayment</t>
  </si>
  <si>
    <t>Income-Based Repayment Plan - 2014 With Partial Financial Hardship</t>
  </si>
  <si>
    <t>Income-Based Repayment Plan - 2014 Without Partial Financial Hardship</t>
  </si>
  <si>
    <t>Saving on a Valuable Education (SAVE)</t>
  </si>
  <si>
    <t>Income-Based Repayment - With Partial Financial Hardship</t>
  </si>
  <si>
    <t>Income-Contingent</t>
  </si>
  <si>
    <t>Income-Based Repayment Plan - Without Partial Financial Hardship</t>
  </si>
  <si>
    <t>IS</t>
  </si>
  <si>
    <t>Income Sensitive Repayment Plan (FFEL Only)</t>
  </si>
  <si>
    <t>Alternative Fixed Payment Repayment Plan</t>
  </si>
  <si>
    <t xml:space="preserve">Alternative Fixed Term Repayment Plan  </t>
  </si>
  <si>
    <t xml:space="preserve">Alternative Graduated Payment Repayment Plan </t>
  </si>
  <si>
    <t xml:space="preserve">Alternative Negative Amortization Repayment Plan </t>
  </si>
  <si>
    <t>Alternative Fixed Post SAVE</t>
  </si>
  <si>
    <t>NK</t>
  </si>
  <si>
    <t>Repayment plan is not known (DMCS Only)</t>
  </si>
  <si>
    <t>NP</t>
  </si>
  <si>
    <t>Borrower is not on a repayment plan (DMCS Only)</t>
  </si>
  <si>
    <t>NR</t>
  </si>
  <si>
    <t>Not Reported</t>
  </si>
  <si>
    <t>RA</t>
  </si>
  <si>
    <t>SAVE</t>
  </si>
  <si>
    <t>Pay As You Earn - Without Partial Financial Hardship</t>
  </si>
  <si>
    <t>Pay As You Earn - With Partial Financial Hardship</t>
  </si>
  <si>
    <t>Standard Repayment</t>
  </si>
  <si>
    <t>Graduated 10-Year Repayment</t>
  </si>
  <si>
    <t>SK</t>
  </si>
  <si>
    <t>Perkins Standard Repayment Plan</t>
  </si>
  <si>
    <t>Special Plan/Secretary's Option</t>
  </si>
  <si>
    <t>Repayment Plan Code</t>
  </si>
  <si>
    <t>Repayment Plan Description</t>
  </si>
  <si>
    <t>Borrowers in default</t>
  </si>
  <si>
    <t>Percentage of Parent PLUS borrowers in default</t>
  </si>
  <si>
    <t>Percentage in Default</t>
  </si>
  <si>
    <t>Outstanding balance in default</t>
  </si>
  <si>
    <t>Total Outstanding Balance</t>
  </si>
  <si>
    <t>Percentage of ICR borrowers with $0</t>
  </si>
  <si>
    <t>Percentage of all Parent PLUS borrowers with $0</t>
  </si>
  <si>
    <t>Total ICR Borrowers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</si>
</sst>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9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5" fontId="0" fillId="0" borderId="0" xfId="2" applyNumberFormat="1" applyFont="1" applyAlignment="1">
      <alignment horizontal="center"/>
    </xf>
    <xf numFmtId="37" fontId="0" fillId="0" borderId="0" xfId="1" applyNumberFormat="1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165" fontId="0" fillId="0" borderId="0" xfId="3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0" fillId="0" borderId="0" xfId="3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0C2F-B23F-4E8D-891A-49F89D189CD2}">
  <dimension ref="A1:AI57"/>
  <sheetViews>
    <sheetView tabSelected="1" topLeftCell="A15" workbookViewId="0">
      <selection activeCell="A56" sqref="A56"/>
    </sheetView>
  </sheetViews>
  <sheetFormatPr defaultRowHeight="15" x14ac:dyDescent="0.25"/>
  <cols>
    <col min="1" max="1" width="31.42578125" customWidth="1"/>
    <col min="2" max="2" width="66.5703125" bestFit="1" customWidth="1"/>
    <col min="3" max="3" width="17" customWidth="1"/>
    <col min="4" max="4" width="20" bestFit="1" customWidth="1"/>
    <col min="5" max="5" width="19" bestFit="1" customWidth="1"/>
  </cols>
  <sheetData>
    <row r="1" spans="1:13" ht="21" x14ac:dyDescent="0.35">
      <c r="A1" s="6" t="s">
        <v>0</v>
      </c>
    </row>
    <row r="2" spans="1:13" x14ac:dyDescent="0.25">
      <c r="A2" t="s">
        <v>8</v>
      </c>
    </row>
    <row r="3" spans="1:13" x14ac:dyDescent="0.25">
      <c r="A3" t="s">
        <v>7</v>
      </c>
    </row>
    <row r="6" spans="1:13" x14ac:dyDescent="0.25">
      <c r="A6" s="16" t="s">
        <v>1</v>
      </c>
      <c r="B6" s="13" t="s">
        <v>4</v>
      </c>
      <c r="C6" s="13" t="s">
        <v>5</v>
      </c>
      <c r="D6" s="13" t="s">
        <v>6</v>
      </c>
    </row>
    <row r="7" spans="1:13" ht="27" customHeight="1" x14ac:dyDescent="0.25">
      <c r="A7" s="16"/>
      <c r="B7" s="5">
        <v>7674859</v>
      </c>
      <c r="C7" s="5">
        <v>7500021</v>
      </c>
      <c r="D7" s="4">
        <v>457920609404.22998</v>
      </c>
    </row>
    <row r="8" spans="1:13" x14ac:dyDescent="0.25">
      <c r="B8" s="3"/>
      <c r="C8" s="3"/>
      <c r="D8" s="3"/>
    </row>
    <row r="9" spans="1:13" x14ac:dyDescent="0.25">
      <c r="A9" s="16" t="s">
        <v>2</v>
      </c>
      <c r="B9" s="13" t="s">
        <v>4</v>
      </c>
      <c r="C9" s="13" t="s">
        <v>5</v>
      </c>
      <c r="D9" s="13" t="s">
        <v>6</v>
      </c>
    </row>
    <row r="10" spans="1:13" ht="51.75" customHeight="1" x14ac:dyDescent="0.25">
      <c r="A10" s="16"/>
      <c r="B10" s="5">
        <v>624922</v>
      </c>
      <c r="C10" s="5">
        <v>613645</v>
      </c>
      <c r="D10" s="4">
        <v>40750841731.139999</v>
      </c>
      <c r="M10" s="1"/>
    </row>
    <row r="11" spans="1:13" x14ac:dyDescent="0.25">
      <c r="A11" t="s">
        <v>3</v>
      </c>
      <c r="B11" s="2">
        <f>B10/B7</f>
        <v>8.142455776711989E-2</v>
      </c>
      <c r="C11" s="2">
        <f>C10/C7</f>
        <v>8.1819104239841456E-2</v>
      </c>
      <c r="D11" s="2">
        <f>D10/D7</f>
        <v>8.8991062848554042E-2</v>
      </c>
      <c r="M11" s="1"/>
    </row>
    <row r="13" spans="1:13" ht="18.75" x14ac:dyDescent="0.3">
      <c r="A13" s="10" t="s">
        <v>36</v>
      </c>
    </row>
    <row r="14" spans="1:13" x14ac:dyDescent="0.25">
      <c r="A14" t="s">
        <v>37</v>
      </c>
    </row>
    <row r="15" spans="1:13" x14ac:dyDescent="0.25">
      <c r="A15" t="s">
        <v>38</v>
      </c>
    </row>
    <row r="17" spans="1:35" x14ac:dyDescent="0.25">
      <c r="A17" s="9" t="s">
        <v>83</v>
      </c>
      <c r="B17" s="9" t="s">
        <v>84</v>
      </c>
      <c r="C17" s="11" t="s">
        <v>9</v>
      </c>
      <c r="D17" s="12" t="s">
        <v>39</v>
      </c>
    </row>
    <row r="18" spans="1:35" x14ac:dyDescent="0.25">
      <c r="A18" t="s">
        <v>11</v>
      </c>
      <c r="B18" t="str">
        <f t="shared" ref="B18:B41" si="0">VLOOKUP(A18,$AH$18:$AI$49,2,)</f>
        <v>Income-Contingent Repayment Plan (Post-HERA/CCRAA)</v>
      </c>
      <c r="C18" s="7">
        <v>303653</v>
      </c>
      <c r="D18" s="8">
        <f t="shared" ref="D18:D42" si="1">C18/C$44</f>
        <v>0.10199219539852306</v>
      </c>
      <c r="AH18" t="s">
        <v>10</v>
      </c>
      <c r="AI18" t="s">
        <v>44</v>
      </c>
    </row>
    <row r="19" spans="1:35" x14ac:dyDescent="0.25">
      <c r="A19" t="s">
        <v>12</v>
      </c>
      <c r="B19" t="str">
        <f t="shared" si="0"/>
        <v>Consolidation Graduated Repayment</v>
      </c>
      <c r="C19" s="7">
        <v>21460</v>
      </c>
      <c r="D19" s="8">
        <f t="shared" si="1"/>
        <v>7.2080714277557101E-3</v>
      </c>
      <c r="AH19" t="s">
        <v>45</v>
      </c>
      <c r="AI19" t="s">
        <v>46</v>
      </c>
    </row>
    <row r="20" spans="1:35" x14ac:dyDescent="0.25">
      <c r="A20" t="s">
        <v>13</v>
      </c>
      <c r="B20" t="str">
        <f t="shared" si="0"/>
        <v>Consolidation Standard Repayment</v>
      </c>
      <c r="C20" s="7">
        <v>216612</v>
      </c>
      <c r="D20" s="8">
        <f t="shared" si="1"/>
        <v>7.2756512959413794E-2</v>
      </c>
      <c r="AH20" t="s">
        <v>11</v>
      </c>
      <c r="AI20" t="s">
        <v>47</v>
      </c>
    </row>
    <row r="21" spans="1:35" x14ac:dyDescent="0.25">
      <c r="A21" t="s">
        <v>14</v>
      </c>
      <c r="B21" t="str">
        <f t="shared" si="0"/>
        <v>Extended Fixed Repayment</v>
      </c>
      <c r="C21" s="7">
        <v>102000</v>
      </c>
      <c r="D21" s="8">
        <f t="shared" si="1"/>
        <v>3.4260171744225652E-2</v>
      </c>
      <c r="AH21" t="s">
        <v>12</v>
      </c>
      <c r="AI21" t="s">
        <v>48</v>
      </c>
    </row>
    <row r="22" spans="1:35" x14ac:dyDescent="0.25">
      <c r="A22" t="s">
        <v>15</v>
      </c>
      <c r="B22" t="str">
        <f t="shared" si="0"/>
        <v>Extended Graduated Repayment</v>
      </c>
      <c r="C22" s="7">
        <v>250774</v>
      </c>
      <c r="D22" s="8">
        <f t="shared" si="1"/>
        <v>8.4230983421435715E-2</v>
      </c>
      <c r="AH22" t="s">
        <v>13</v>
      </c>
      <c r="AI22" t="s">
        <v>49</v>
      </c>
    </row>
    <row r="23" spans="1:35" x14ac:dyDescent="0.25">
      <c r="A23" t="s">
        <v>16</v>
      </c>
      <c r="B23" t="str">
        <f t="shared" si="0"/>
        <v>Fixed Payment, Extended Term</v>
      </c>
      <c r="C23" s="7">
        <v>16355</v>
      </c>
      <c r="D23" s="8">
        <f t="shared" si="1"/>
        <v>5.4933834203608868E-3</v>
      </c>
      <c r="AH23" t="s">
        <v>14</v>
      </c>
      <c r="AI23" t="s">
        <v>50</v>
      </c>
    </row>
    <row r="24" spans="1:35" x14ac:dyDescent="0.25">
      <c r="A24" t="s">
        <v>17</v>
      </c>
      <c r="B24" t="str">
        <f t="shared" si="0"/>
        <v>Fixed Payment, Fixed Term</v>
      </c>
      <c r="C24" s="7">
        <v>27018</v>
      </c>
      <c r="D24" s="8">
        <f t="shared" si="1"/>
        <v>9.0749149037792996E-3</v>
      </c>
      <c r="AH24" t="s">
        <v>15</v>
      </c>
      <c r="AI24" t="s">
        <v>51</v>
      </c>
    </row>
    <row r="25" spans="1:35" x14ac:dyDescent="0.25">
      <c r="A25" t="s">
        <v>18</v>
      </c>
      <c r="B25" t="str">
        <f t="shared" si="0"/>
        <v>Graduated Repayment</v>
      </c>
      <c r="C25" s="7">
        <v>12277</v>
      </c>
      <c r="D25" s="8">
        <f t="shared" si="1"/>
        <v>4.123648318665277E-3</v>
      </c>
      <c r="AH25" t="s">
        <v>16</v>
      </c>
      <c r="AI25" t="s">
        <v>52</v>
      </c>
    </row>
    <row r="26" spans="1:35" x14ac:dyDescent="0.25">
      <c r="A26" t="s">
        <v>19</v>
      </c>
      <c r="B26" t="str">
        <f t="shared" si="0"/>
        <v>Income-Based Repayment Plan - 2014 With Partial Financial Hardship</v>
      </c>
      <c r="C26" s="7">
        <v>4280</v>
      </c>
      <c r="D26" s="8">
        <f t="shared" si="1"/>
        <v>1.437583677110645E-3</v>
      </c>
      <c r="AH26" t="s">
        <v>17</v>
      </c>
      <c r="AI26" t="s">
        <v>53</v>
      </c>
    </row>
    <row r="27" spans="1:35" x14ac:dyDescent="0.25">
      <c r="A27" t="s">
        <v>20</v>
      </c>
      <c r="B27" t="str">
        <f t="shared" si="0"/>
        <v>Income-Based Repayment Plan - 2014 Without Partial Financial Hardship</v>
      </c>
      <c r="C27" s="7">
        <v>26</v>
      </c>
      <c r="D27" s="8">
        <f t="shared" si="1"/>
        <v>8.732984954410459E-6</v>
      </c>
      <c r="AH27" t="s">
        <v>18</v>
      </c>
      <c r="AI27" t="s">
        <v>54</v>
      </c>
    </row>
    <row r="28" spans="1:35" x14ac:dyDescent="0.25">
      <c r="A28" t="s">
        <v>21</v>
      </c>
      <c r="B28" t="str">
        <f t="shared" si="0"/>
        <v>Saving on a Valuable Education (SAVE)</v>
      </c>
      <c r="C28" s="7">
        <v>23447</v>
      </c>
      <c r="D28" s="8">
        <f t="shared" si="1"/>
        <v>7.8754730086946934E-3</v>
      </c>
      <c r="AH28" t="s">
        <v>19</v>
      </c>
      <c r="AI28" t="s">
        <v>55</v>
      </c>
    </row>
    <row r="29" spans="1:35" x14ac:dyDescent="0.25">
      <c r="A29" t="s">
        <v>22</v>
      </c>
      <c r="B29" t="str">
        <f t="shared" si="0"/>
        <v>Income-Based Repayment - With Partial Financial Hardship</v>
      </c>
      <c r="C29" s="7">
        <v>7346</v>
      </c>
      <c r="D29" s="8">
        <f t="shared" si="1"/>
        <v>2.4674041336576629E-3</v>
      </c>
      <c r="AH29" t="s">
        <v>20</v>
      </c>
      <c r="AI29" t="s">
        <v>56</v>
      </c>
    </row>
    <row r="30" spans="1:35" x14ac:dyDescent="0.25">
      <c r="A30" t="s">
        <v>23</v>
      </c>
      <c r="B30" t="str">
        <f t="shared" si="0"/>
        <v>Income-Contingent</v>
      </c>
      <c r="C30" s="7">
        <v>1201</v>
      </c>
      <c r="D30" s="8">
        <f t="shared" si="1"/>
        <v>4.033967280864216E-4</v>
      </c>
      <c r="AH30" t="s">
        <v>21</v>
      </c>
      <c r="AI30" t="s">
        <v>57</v>
      </c>
    </row>
    <row r="31" spans="1:35" x14ac:dyDescent="0.25">
      <c r="A31" t="s">
        <v>24</v>
      </c>
      <c r="B31" t="str">
        <f t="shared" si="0"/>
        <v>Income-Based Repayment Plan - Without Partial Financial Hardship</v>
      </c>
      <c r="C31" s="7">
        <v>1382</v>
      </c>
      <c r="D31" s="8">
        <f t="shared" si="1"/>
        <v>4.6419173873058677E-4</v>
      </c>
      <c r="AH31" t="s">
        <v>22</v>
      </c>
      <c r="AI31" t="s">
        <v>58</v>
      </c>
    </row>
    <row r="32" spans="1:35" x14ac:dyDescent="0.25">
      <c r="A32" t="s">
        <v>25</v>
      </c>
      <c r="B32" t="str">
        <f t="shared" si="0"/>
        <v>Alternative Fixed Payment Repayment Plan</v>
      </c>
      <c r="C32" s="7">
        <v>13115</v>
      </c>
      <c r="D32" s="8">
        <f t="shared" si="1"/>
        <v>4.4051191414266611E-3</v>
      </c>
      <c r="AH32" t="s">
        <v>23</v>
      </c>
      <c r="AI32" t="s">
        <v>59</v>
      </c>
    </row>
    <row r="33" spans="1:35" x14ac:dyDescent="0.25">
      <c r="A33" t="s">
        <v>26</v>
      </c>
      <c r="B33" t="str">
        <f t="shared" si="0"/>
        <v xml:space="preserve">Alternative Fixed Term Repayment Plan  </v>
      </c>
      <c r="C33" s="7">
        <v>7939</v>
      </c>
      <c r="D33" s="8">
        <f t="shared" si="1"/>
        <v>2.6665833674255632E-3</v>
      </c>
      <c r="AH33" t="s">
        <v>24</v>
      </c>
      <c r="AI33" t="s">
        <v>60</v>
      </c>
    </row>
    <row r="34" spans="1:35" x14ac:dyDescent="0.25">
      <c r="A34" t="s">
        <v>27</v>
      </c>
      <c r="B34" t="str">
        <f t="shared" si="0"/>
        <v xml:space="preserve">Alternative Graduated Payment Repayment Plan </v>
      </c>
      <c r="C34" s="7">
        <v>5415</v>
      </c>
      <c r="D34" s="8">
        <f t="shared" si="1"/>
        <v>1.8188120587743324E-3</v>
      </c>
      <c r="AH34" t="s">
        <v>61</v>
      </c>
      <c r="AI34" t="s">
        <v>62</v>
      </c>
    </row>
    <row r="35" spans="1:35" x14ac:dyDescent="0.25">
      <c r="A35" t="s">
        <v>28</v>
      </c>
      <c r="B35" t="str">
        <f t="shared" si="0"/>
        <v xml:space="preserve">Alternative Negative Amortization Repayment Plan </v>
      </c>
      <c r="C35" s="7">
        <v>4631</v>
      </c>
      <c r="D35" s="8">
        <f t="shared" si="1"/>
        <v>1.555478973995186E-3</v>
      </c>
      <c r="AH35" t="s">
        <v>25</v>
      </c>
      <c r="AI35" t="s">
        <v>63</v>
      </c>
    </row>
    <row r="36" spans="1:35" x14ac:dyDescent="0.25">
      <c r="A36" t="s">
        <v>29</v>
      </c>
      <c r="B36" t="str">
        <f t="shared" si="0"/>
        <v>Alternative Fixed Post SAVE</v>
      </c>
      <c r="C36" s="7">
        <v>1187</v>
      </c>
      <c r="D36" s="8">
        <f t="shared" si="1"/>
        <v>3.986943515725083E-4</v>
      </c>
      <c r="AH36" t="s">
        <v>26</v>
      </c>
      <c r="AI36" t="s">
        <v>64</v>
      </c>
    </row>
    <row r="37" spans="1:35" x14ac:dyDescent="0.25">
      <c r="A37" t="s">
        <v>30</v>
      </c>
      <c r="B37" t="str">
        <f t="shared" si="0"/>
        <v>Pay As You Earn - Without Partial Financial Hardship</v>
      </c>
      <c r="C37" s="7">
        <v>127</v>
      </c>
      <c r="D37" s="8">
        <f t="shared" si="1"/>
        <v>4.2657272661928017E-5</v>
      </c>
      <c r="AH37" t="s">
        <v>27</v>
      </c>
      <c r="AI37" t="s">
        <v>65</v>
      </c>
    </row>
    <row r="38" spans="1:35" x14ac:dyDescent="0.25">
      <c r="A38" t="s">
        <v>31</v>
      </c>
      <c r="B38" t="str">
        <f t="shared" si="0"/>
        <v>Pay As You Earn - With Partial Financial Hardship</v>
      </c>
      <c r="C38" s="7">
        <v>2150</v>
      </c>
      <c r="D38" s="8">
        <f t="shared" si="1"/>
        <v>7.2215067892240339E-4</v>
      </c>
      <c r="AH38" t="s">
        <v>28</v>
      </c>
      <c r="AI38" t="s">
        <v>66</v>
      </c>
    </row>
    <row r="39" spans="1:35" x14ac:dyDescent="0.25">
      <c r="A39" t="s">
        <v>32</v>
      </c>
      <c r="B39" t="str">
        <f t="shared" si="0"/>
        <v>Standard Repayment</v>
      </c>
      <c r="C39" s="7">
        <v>1861929</v>
      </c>
      <c r="D39" s="8">
        <f t="shared" si="1"/>
        <v>0.62539222858386589</v>
      </c>
      <c r="AH39" t="s">
        <v>29</v>
      </c>
      <c r="AI39" t="s">
        <v>67</v>
      </c>
    </row>
    <row r="40" spans="1:35" x14ac:dyDescent="0.25">
      <c r="A40" t="s">
        <v>33</v>
      </c>
      <c r="B40" t="str">
        <f t="shared" si="0"/>
        <v>Graduated 10-Year Repayment</v>
      </c>
      <c r="C40" s="7">
        <v>228447</v>
      </c>
      <c r="D40" s="8">
        <f t="shared" si="1"/>
        <v>7.6731700533854086E-2</v>
      </c>
      <c r="AH40" t="s">
        <v>68</v>
      </c>
      <c r="AI40" t="s">
        <v>69</v>
      </c>
    </row>
    <row r="41" spans="1:35" x14ac:dyDescent="0.25">
      <c r="A41" t="s">
        <v>34</v>
      </c>
      <c r="B41" t="str">
        <f t="shared" si="0"/>
        <v>Special Plan/Secretary's Option</v>
      </c>
      <c r="C41" s="7">
        <v>3276</v>
      </c>
      <c r="D41" s="8">
        <f t="shared" si="1"/>
        <v>1.100356104255718E-3</v>
      </c>
      <c r="AH41" t="s">
        <v>70</v>
      </c>
      <c r="AI41" t="s">
        <v>71</v>
      </c>
    </row>
    <row r="42" spans="1:35" x14ac:dyDescent="0.25">
      <c r="A42" t="s">
        <v>43</v>
      </c>
      <c r="B42" t="str">
        <f>A42</f>
        <v>Missing</v>
      </c>
      <c r="C42" s="7">
        <v>13330</v>
      </c>
      <c r="D42" s="8">
        <f t="shared" si="1"/>
        <v>4.4773342093189011E-3</v>
      </c>
      <c r="AH42" t="s">
        <v>72</v>
      </c>
      <c r="AI42" t="s">
        <v>73</v>
      </c>
    </row>
    <row r="43" spans="1:35" x14ac:dyDescent="0.25">
      <c r="C43" s="7"/>
      <c r="AH43" t="s">
        <v>74</v>
      </c>
      <c r="AI43" t="s">
        <v>75</v>
      </c>
    </row>
    <row r="44" spans="1:35" x14ac:dyDescent="0.25">
      <c r="A44" t="s">
        <v>35</v>
      </c>
      <c r="C44" s="7">
        <v>2977218</v>
      </c>
      <c r="AH44" t="s">
        <v>30</v>
      </c>
      <c r="AI44" t="s">
        <v>76</v>
      </c>
    </row>
    <row r="45" spans="1:35" x14ac:dyDescent="0.25">
      <c r="AH45" t="s">
        <v>31</v>
      </c>
      <c r="AI45" t="s">
        <v>77</v>
      </c>
    </row>
    <row r="46" spans="1:35" ht="18.75" x14ac:dyDescent="0.3">
      <c r="A46" s="10" t="s">
        <v>40</v>
      </c>
      <c r="AH46" t="s">
        <v>32</v>
      </c>
      <c r="AI46" t="s">
        <v>78</v>
      </c>
    </row>
    <row r="47" spans="1:35" x14ac:dyDescent="0.25">
      <c r="AH47" t="s">
        <v>33</v>
      </c>
      <c r="AI47" t="s">
        <v>79</v>
      </c>
    </row>
    <row r="48" spans="1:35" ht="45" x14ac:dyDescent="0.25">
      <c r="A48" s="13" t="s">
        <v>41</v>
      </c>
      <c r="B48" s="13" t="s">
        <v>92</v>
      </c>
      <c r="C48" s="17" t="s">
        <v>90</v>
      </c>
      <c r="D48" s="17" t="s">
        <v>91</v>
      </c>
      <c r="AH48" t="s">
        <v>80</v>
      </c>
      <c r="AI48" t="s">
        <v>81</v>
      </c>
    </row>
    <row r="49" spans="1:35" x14ac:dyDescent="0.25">
      <c r="A49" s="5">
        <v>69814</v>
      </c>
      <c r="B49" s="5">
        <v>303971</v>
      </c>
      <c r="C49" s="2">
        <f>A49/B49</f>
        <v>0.229673225406371</v>
      </c>
      <c r="D49" s="2">
        <f>A49/C44</f>
        <v>2.3449408138738918E-2</v>
      </c>
      <c r="AH49" t="s">
        <v>34</v>
      </c>
      <c r="AI49" t="s">
        <v>82</v>
      </c>
    </row>
    <row r="51" spans="1:35" ht="18.75" x14ac:dyDescent="0.3">
      <c r="A51" s="10" t="s">
        <v>86</v>
      </c>
    </row>
    <row r="53" spans="1:35" x14ac:dyDescent="0.25">
      <c r="A53" s="13" t="s">
        <v>85</v>
      </c>
      <c r="B53" s="13" t="s">
        <v>42</v>
      </c>
      <c r="C53" s="14" t="s">
        <v>87</v>
      </c>
    </row>
    <row r="54" spans="1:35" x14ac:dyDescent="0.25">
      <c r="A54" s="5">
        <v>577648</v>
      </c>
      <c r="B54" s="5">
        <v>3490090</v>
      </c>
      <c r="C54" s="2">
        <f>A54/B54</f>
        <v>0.16551091805655441</v>
      </c>
    </row>
    <row r="56" spans="1:35" x14ac:dyDescent="0.25">
      <c r="A56" s="13" t="s">
        <v>88</v>
      </c>
      <c r="B56" s="13" t="s">
        <v>89</v>
      </c>
      <c r="C56" s="14" t="s">
        <v>87</v>
      </c>
    </row>
    <row r="57" spans="1:35" x14ac:dyDescent="0.25">
      <c r="A57" s="5">
        <v>18445172995.68</v>
      </c>
      <c r="B57" s="5">
        <v>213702716601.70001</v>
      </c>
      <c r="C57" s="15">
        <f>A57/B57</f>
        <v>8.6312300044637191E-2</v>
      </c>
    </row>
  </sheetData>
  <mergeCells count="2">
    <mergeCell ref="A6:A7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Siegwarth, Kirk</dc:creator>
  <cp:lastModifiedBy>Siegwarth, Kirk</cp:lastModifiedBy>
  <dcterms:created xsi:type="dcterms:W3CDTF">2025-10-23T14:02:16Z</dcterms:created>
  <dcterms:modified xsi:type="dcterms:W3CDTF">2025-10-31T13:34:27Z</dcterms:modified>
</cp:coreProperties>
</file>